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 Calculator" sheetId="1" r:id="rId1"/>
    <sheet name="Tracking Sheet" sheetId="2" r:id="rId2"/>
    <sheet name="Sheet3" sheetId="3" r:id="rId3"/>
  </sheets>
  <definedNames>
    <definedName name="_xlnm.Print_Titles" localSheetId="1">'Tracking Sheet'!$A:$C</definedName>
  </definedNames>
  <calcPr fullCalcOnLoad="1"/>
</workbook>
</file>

<file path=xl/sharedStrings.xml><?xml version="1.0" encoding="utf-8"?>
<sst xmlns="http://schemas.openxmlformats.org/spreadsheetml/2006/main" count="125" uniqueCount="55">
  <si>
    <t>Increased System Availability</t>
  </si>
  <si>
    <t>Init</t>
  </si>
  <si>
    <t>Plan</t>
  </si>
  <si>
    <t>Exec</t>
  </si>
  <si>
    <t>Ctrl</t>
  </si>
  <si>
    <t>Close</t>
  </si>
  <si>
    <t>Multi Carrier System</t>
  </si>
  <si>
    <t>File Based</t>
  </si>
  <si>
    <t>VO Business Unit</t>
  </si>
  <si>
    <t>Intelligent Voice Response</t>
  </si>
  <si>
    <t>VPN RAS</t>
  </si>
  <si>
    <t>Secure Email</t>
  </si>
  <si>
    <t>Secure File Transfer</t>
  </si>
  <si>
    <t>Merck Medco</t>
  </si>
  <si>
    <t>Westside Industrial Park</t>
  </si>
  <si>
    <t>Call Routing</t>
  </si>
  <si>
    <t>NCC Web Site</t>
  </si>
  <si>
    <t>NCC VO Tool upgrade</t>
  </si>
  <si>
    <t>ROC Renovation</t>
  </si>
  <si>
    <t>EDI  Toll Line Ellimination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</si>
  <si>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</si>
  <si>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</si>
  <si>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</si>
  <si>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</si>
  <si>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</si>
  <si>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</si>
  <si>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</si>
  <si>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</si>
  <si>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</si>
  <si>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</si>
  <si>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</si>
  <si>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</si>
  <si>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Project A</t>
  </si>
  <si>
    <t>Project B</t>
  </si>
  <si>
    <t>Project C</t>
  </si>
  <si>
    <t>Project D</t>
  </si>
  <si>
    <t>Business Days</t>
  </si>
  <si>
    <t>% of Time assigned to project</t>
  </si>
  <si>
    <t>Start Date</t>
  </si>
  <si>
    <t>End Date</t>
  </si>
  <si>
    <t>Calendar Days</t>
  </si>
  <si>
    <t># Possible Hours</t>
  </si>
  <si>
    <t># Actual Hours</t>
  </si>
  <si>
    <t>Effective Hourly Rate</t>
  </si>
  <si>
    <t xml:space="preserve"> </t>
  </si>
  <si>
    <t>Total Hours</t>
  </si>
  <si>
    <t>Effective hourly rate</t>
  </si>
  <si>
    <t>Total calandar days between start and end dates</t>
  </si>
  <si>
    <t>Total business days between start and end dates.  ((Calendar days / 7) * 5)</t>
  </si>
  <si>
    <t>Business days x 8hrs x Effective hrly rate</t>
  </si>
  <si>
    <t>Business days x 8hrs x Effective hrly rate *  % of Time assigned to project</t>
  </si>
  <si>
    <t>Project Name</t>
  </si>
  <si>
    <t>% Total</t>
  </si>
  <si>
    <t>Your percentage of time assigned to the project (100% = fulltime, 50% = half time, etc.)</t>
  </si>
  <si>
    <t>Takes into consideration time for PTO, Holidays, Training, illness, ect., &amp; other time not spent directly working on the project.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</si>
</sst>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/>
    </xf>
    <xf numFmtId="14" fontId="4" fillId="33" borderId="11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14" fontId="5" fillId="33" borderId="13" xfId="0" applyNumberFormat="1" applyFont="1" applyFill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3" fontId="3" fillId="35" borderId="12" xfId="0" applyNumberFormat="1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0" fontId="3" fillId="35" borderId="22" xfId="0" applyFont="1" applyFill="1" applyBorder="1" applyAlignment="1">
      <alignment horizontal="center" textRotation="45"/>
    </xf>
    <xf numFmtId="0" fontId="3" fillId="33" borderId="22" xfId="0" applyFont="1" applyFill="1" applyBorder="1" applyAlignment="1">
      <alignment horizontal="center" textRotation="45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6.28125" style="14" customWidth="1"/>
    <col min="2" max="2" width="8.140625" style="1" bestFit="1" customWidth="1"/>
    <col min="3" max="3" width="10.140625" style="1" bestFit="1" customWidth="1"/>
    <col min="4" max="4" width="5.7109375" style="1" bestFit="1" customWidth="1"/>
    <col min="5" max="5" width="5.7109375" style="1" customWidth="1"/>
    <col min="6" max="6" width="5.57421875" style="1" bestFit="1" customWidth="1"/>
    <col min="7" max="7" width="4.421875" style="1" bestFit="1" customWidth="1"/>
    <col min="8" max="8" width="5.57421875" style="1" bestFit="1" customWidth="1"/>
    <col min="9" max="9" width="6.7109375" style="1" customWidth="1"/>
    <col min="10" max="10" width="0.85546875" style="48" customWidth="1"/>
    <col min="11" max="16" width="5.7109375" style="1" customWidth="1"/>
    <col min="17" max="17" width="0.85546875" style="48" customWidth="1"/>
    <col min="18" max="18" width="6.28125" style="1" customWidth="1"/>
    <col min="19" max="22" width="5.7109375" style="0" customWidth="1"/>
    <col min="23" max="23" width="5.57421875" style="0" bestFit="1" customWidth="1"/>
  </cols>
  <sheetData>
    <row r="1" spans="1:23" s="18" customFormat="1" ht="110.25">
      <c r="A1" s="46" t="s">
        <v>51</v>
      </c>
      <c r="B1" s="46" t="s">
        <v>38</v>
      </c>
      <c r="C1" s="46" t="s">
        <v>39</v>
      </c>
      <c r="D1" s="46" t="s">
        <v>37</v>
      </c>
      <c r="E1" s="46" t="s">
        <v>43</v>
      </c>
      <c r="F1" s="46" t="s">
        <v>40</v>
      </c>
      <c r="G1" s="46" t="s">
        <v>36</v>
      </c>
      <c r="H1" s="46" t="s">
        <v>41</v>
      </c>
      <c r="I1" s="46" t="s">
        <v>42</v>
      </c>
      <c r="J1" s="47"/>
      <c r="K1" s="46" t="s">
        <v>1</v>
      </c>
      <c r="L1" s="46" t="s">
        <v>2</v>
      </c>
      <c r="M1" s="46" t="s">
        <v>3</v>
      </c>
      <c r="N1" s="46" t="s">
        <v>4</v>
      </c>
      <c r="O1" s="46" t="s">
        <v>5</v>
      </c>
      <c r="P1" s="46" t="s">
        <v>52</v>
      </c>
      <c r="Q1" s="47"/>
      <c r="R1" s="46" t="s">
        <v>1</v>
      </c>
      <c r="S1" s="46" t="s">
        <v>2</v>
      </c>
      <c r="T1" s="46" t="s">
        <v>3</v>
      </c>
      <c r="U1" s="46" t="s">
        <v>4</v>
      </c>
      <c r="V1" s="46" t="s">
        <v>5</v>
      </c>
      <c r="W1" s="46" t="s">
        <v>45</v>
      </c>
    </row>
    <row r="2" spans="1:23" ht="12.75">
      <c r="A2" s="50" t="s">
        <v>32</v>
      </c>
      <c r="B2" s="15">
        <v>38353</v>
      </c>
      <c r="C2" s="15">
        <v>38717</v>
      </c>
      <c r="D2" s="16">
        <v>1</v>
      </c>
      <c r="E2" s="16">
        <v>0.8</v>
      </c>
      <c r="F2" s="8">
        <f aca="true" t="shared" si="0" ref="F2:F19">DAYS360(B2,C2)</f>
        <v>360</v>
      </c>
      <c r="G2" s="17">
        <f>(F2/7)*5</f>
        <v>257.14285714285717</v>
      </c>
      <c r="H2" s="9">
        <f>G2*8*E2</f>
        <v>1645.714285714286</v>
      </c>
      <c r="I2" s="9">
        <f aca="true" t="shared" si="1" ref="I2:I20">H2*D2</f>
        <v>1645.714285714286</v>
      </c>
      <c r="J2" s="11"/>
      <c r="K2" s="16">
        <v>0.1</v>
      </c>
      <c r="L2" s="16">
        <v>0.2</v>
      </c>
      <c r="M2" s="16">
        <v>0.5</v>
      </c>
      <c r="N2" s="16">
        <v>0.2</v>
      </c>
      <c r="O2" s="16">
        <v>0</v>
      </c>
      <c r="P2" s="24">
        <f>SUM(K2:O2)</f>
        <v>1</v>
      </c>
      <c r="Q2" s="12"/>
      <c r="R2" s="9">
        <v>100</v>
      </c>
      <c r="S2" s="9">
        <f>PRODUCT(L2,$I2)</f>
        <v>329.1428571428572</v>
      </c>
      <c r="T2" s="9">
        <f>PRODUCT(M2,$I2)</f>
        <v>822.857142857143</v>
      </c>
      <c r="U2" s="9">
        <f>PRODUCT(N2,$I2)</f>
        <v>329.1428571428572</v>
      </c>
      <c r="V2" s="25">
        <f>PRODUCT(O2,$I2)</f>
        <v>0</v>
      </c>
      <c r="W2" s="26">
        <f aca="true" t="shared" si="2" ref="W2:W19">SUM(R2:V2)</f>
        <v>1581.1428571428573</v>
      </c>
    </row>
    <row r="3" spans="1:23" ht="12.75">
      <c r="A3" s="50" t="s">
        <v>33</v>
      </c>
      <c r="B3" s="15">
        <v>38718</v>
      </c>
      <c r="C3" s="15">
        <v>39082</v>
      </c>
      <c r="D3" s="16">
        <v>0.5</v>
      </c>
      <c r="E3" s="16">
        <v>0.8</v>
      </c>
      <c r="F3" s="8">
        <f t="shared" si="0"/>
        <v>360</v>
      </c>
      <c r="G3" s="17">
        <f aca="true" t="shared" si="3" ref="G3:G20">(F3/7)*5</f>
        <v>257.14285714285717</v>
      </c>
      <c r="H3" s="9">
        <f aca="true" t="shared" si="4" ref="H3:H20">G3*8*E3</f>
        <v>1645.714285714286</v>
      </c>
      <c r="I3" s="9">
        <f t="shared" si="1"/>
        <v>822.857142857143</v>
      </c>
      <c r="J3" s="11"/>
      <c r="K3" s="16">
        <v>0.1</v>
      </c>
      <c r="L3" s="16">
        <v>0.2</v>
      </c>
      <c r="M3" s="16">
        <v>0.4</v>
      </c>
      <c r="N3" s="16">
        <v>0.2</v>
      </c>
      <c r="O3" s="16">
        <v>0.1</v>
      </c>
      <c r="P3" s="24">
        <f aca="true" t="shared" si="5" ref="P3:P18">SUM(K3:O3)</f>
        <v>1.0000000000000002</v>
      </c>
      <c r="Q3" s="12"/>
      <c r="R3" s="9">
        <f aca="true" t="shared" si="6" ref="R3:R18">PRODUCT(K3,$I3)</f>
        <v>82.2857142857143</v>
      </c>
      <c r="S3" s="9">
        <f aca="true" t="shared" si="7" ref="S3:S18">PRODUCT(L3,$I3)</f>
        <v>164.5714285714286</v>
      </c>
      <c r="T3" s="9">
        <f aca="true" t="shared" si="8" ref="T3:T18">PRODUCT(M3,$I3)</f>
        <v>329.1428571428572</v>
      </c>
      <c r="U3" s="9">
        <f aca="true" t="shared" si="9" ref="U3:U18">PRODUCT(N3,$I3)</f>
        <v>164.5714285714286</v>
      </c>
      <c r="V3" s="25">
        <f aca="true" t="shared" si="10" ref="V3:V18">PRODUCT(O3,$I3)</f>
        <v>82.2857142857143</v>
      </c>
      <c r="W3" s="27">
        <f t="shared" si="2"/>
        <v>822.857142857143</v>
      </c>
    </row>
    <row r="4" spans="1:23" ht="12.75">
      <c r="A4" s="50" t="s">
        <v>34</v>
      </c>
      <c r="B4" s="15">
        <v>38718</v>
      </c>
      <c r="C4" s="15">
        <v>39082</v>
      </c>
      <c r="D4" s="16">
        <v>0.5</v>
      </c>
      <c r="E4" s="16">
        <v>0.8</v>
      </c>
      <c r="F4" s="8">
        <f t="shared" si="0"/>
        <v>360</v>
      </c>
      <c r="G4" s="17">
        <f t="shared" si="3"/>
        <v>257.14285714285717</v>
      </c>
      <c r="H4" s="9">
        <f t="shared" si="4"/>
        <v>1645.714285714286</v>
      </c>
      <c r="I4" s="9">
        <f t="shared" si="1"/>
        <v>822.857142857143</v>
      </c>
      <c r="J4" s="11"/>
      <c r="K4" s="16">
        <v>0.3</v>
      </c>
      <c r="L4" s="16">
        <v>0.5</v>
      </c>
      <c r="M4" s="16">
        <v>0.2</v>
      </c>
      <c r="N4" s="16">
        <v>0</v>
      </c>
      <c r="O4" s="16">
        <v>0</v>
      </c>
      <c r="P4" s="24">
        <f t="shared" si="5"/>
        <v>1</v>
      </c>
      <c r="Q4" s="12"/>
      <c r="R4" s="9">
        <f t="shared" si="6"/>
        <v>246.8571428571429</v>
      </c>
      <c r="S4" s="9">
        <f t="shared" si="7"/>
        <v>411.4285714285715</v>
      </c>
      <c r="T4" s="9">
        <f t="shared" si="8"/>
        <v>164.5714285714286</v>
      </c>
      <c r="U4" s="9">
        <f t="shared" si="9"/>
        <v>0</v>
      </c>
      <c r="V4" s="25">
        <f t="shared" si="10"/>
        <v>0</v>
      </c>
      <c r="W4" s="27">
        <f t="shared" si="2"/>
        <v>822.8571428571431</v>
      </c>
    </row>
    <row r="5" spans="1:23" ht="12.75">
      <c r="A5" s="50" t="s">
        <v>35</v>
      </c>
      <c r="B5" s="15">
        <v>39083</v>
      </c>
      <c r="C5" s="15">
        <v>39263</v>
      </c>
      <c r="D5" s="16">
        <v>1</v>
      </c>
      <c r="E5" s="16">
        <v>0.8</v>
      </c>
      <c r="F5" s="8">
        <f t="shared" si="0"/>
        <v>179</v>
      </c>
      <c r="G5" s="17">
        <f t="shared" si="3"/>
        <v>127.85714285714286</v>
      </c>
      <c r="H5" s="9">
        <f t="shared" si="4"/>
        <v>818.2857142857143</v>
      </c>
      <c r="I5" s="9">
        <f t="shared" si="1"/>
        <v>818.2857142857143</v>
      </c>
      <c r="J5" s="11"/>
      <c r="K5" s="16">
        <v>0.1</v>
      </c>
      <c r="L5" s="16">
        <v>0.2</v>
      </c>
      <c r="M5" s="16">
        <v>0.5</v>
      </c>
      <c r="N5" s="16">
        <v>0.2</v>
      </c>
      <c r="O5" s="16">
        <v>0</v>
      </c>
      <c r="P5" s="24">
        <f t="shared" si="5"/>
        <v>1</v>
      </c>
      <c r="Q5" s="12"/>
      <c r="R5" s="9">
        <f t="shared" si="6"/>
        <v>81.82857142857144</v>
      </c>
      <c r="S5" s="9">
        <f t="shared" si="7"/>
        <v>163.65714285714287</v>
      </c>
      <c r="T5" s="9">
        <f t="shared" si="8"/>
        <v>409.14285714285717</v>
      </c>
      <c r="U5" s="9">
        <f t="shared" si="9"/>
        <v>163.65714285714287</v>
      </c>
      <c r="V5" s="25">
        <f t="shared" si="10"/>
        <v>0</v>
      </c>
      <c r="W5" s="27">
        <f t="shared" si="2"/>
        <v>818.2857142857143</v>
      </c>
    </row>
    <row r="6" spans="1:23" ht="12.75">
      <c r="A6" s="50"/>
      <c r="B6" s="15"/>
      <c r="C6" s="15"/>
      <c r="D6" s="16">
        <v>0</v>
      </c>
      <c r="E6" s="16">
        <v>0</v>
      </c>
      <c r="F6" s="8">
        <f t="shared" si="0"/>
        <v>0</v>
      </c>
      <c r="G6" s="17">
        <f t="shared" si="3"/>
        <v>0</v>
      </c>
      <c r="H6" s="9">
        <f t="shared" si="4"/>
        <v>0</v>
      </c>
      <c r="I6" s="9">
        <f t="shared" si="1"/>
        <v>0</v>
      </c>
      <c r="J6" s="11"/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4">
        <f t="shared" si="5"/>
        <v>0</v>
      </c>
      <c r="Q6" s="12"/>
      <c r="R6" s="9">
        <f t="shared" si="6"/>
        <v>0</v>
      </c>
      <c r="S6" s="9">
        <f t="shared" si="7"/>
        <v>0</v>
      </c>
      <c r="T6" s="9">
        <f t="shared" si="8"/>
        <v>0</v>
      </c>
      <c r="U6" s="9">
        <f t="shared" si="9"/>
        <v>0</v>
      </c>
      <c r="V6" s="25">
        <f t="shared" si="10"/>
        <v>0</v>
      </c>
      <c r="W6" s="27">
        <f t="shared" si="2"/>
        <v>0</v>
      </c>
    </row>
    <row r="7" spans="1:23" ht="12.75">
      <c r="A7" s="50"/>
      <c r="B7" s="15"/>
      <c r="C7" s="15"/>
      <c r="D7" s="16">
        <v>0</v>
      </c>
      <c r="E7" s="16">
        <v>0</v>
      </c>
      <c r="F7" s="8">
        <f t="shared" si="0"/>
        <v>0</v>
      </c>
      <c r="G7" s="17">
        <f t="shared" si="3"/>
        <v>0</v>
      </c>
      <c r="H7" s="9">
        <f t="shared" si="4"/>
        <v>0</v>
      </c>
      <c r="I7" s="9">
        <f t="shared" si="1"/>
        <v>0</v>
      </c>
      <c r="J7" s="11"/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4">
        <f t="shared" si="5"/>
        <v>0</v>
      </c>
      <c r="Q7" s="12"/>
      <c r="R7" s="9">
        <f t="shared" si="6"/>
        <v>0</v>
      </c>
      <c r="S7" s="9">
        <f t="shared" si="7"/>
        <v>0</v>
      </c>
      <c r="T7" s="9">
        <f t="shared" si="8"/>
        <v>0</v>
      </c>
      <c r="U7" s="9">
        <f t="shared" si="9"/>
        <v>0</v>
      </c>
      <c r="V7" s="25">
        <f t="shared" si="10"/>
        <v>0</v>
      </c>
      <c r="W7" s="27">
        <f t="shared" si="2"/>
        <v>0</v>
      </c>
    </row>
    <row r="8" spans="1:23" ht="12.75">
      <c r="A8" s="50"/>
      <c r="B8" s="15"/>
      <c r="C8" s="15"/>
      <c r="D8" s="16">
        <v>0</v>
      </c>
      <c r="E8" s="16">
        <v>0</v>
      </c>
      <c r="F8" s="8">
        <f>DAYS360(B8,C8)</f>
        <v>0</v>
      </c>
      <c r="G8" s="17">
        <f t="shared" si="3"/>
        <v>0</v>
      </c>
      <c r="H8" s="9">
        <f t="shared" si="4"/>
        <v>0</v>
      </c>
      <c r="I8" s="9">
        <f t="shared" si="1"/>
        <v>0</v>
      </c>
      <c r="J8" s="11"/>
      <c r="K8" s="16">
        <v>0</v>
      </c>
      <c r="L8" s="16">
        <v>0</v>
      </c>
      <c r="M8" s="16">
        <v>0</v>
      </c>
      <c r="N8" s="16">
        <v>0</v>
      </c>
      <c r="O8" s="16">
        <v>0.1</v>
      </c>
      <c r="P8" s="24">
        <f t="shared" si="5"/>
        <v>0.1</v>
      </c>
      <c r="Q8" s="12"/>
      <c r="R8" s="9">
        <f t="shared" si="6"/>
        <v>0</v>
      </c>
      <c r="S8" s="9">
        <f t="shared" si="7"/>
        <v>0</v>
      </c>
      <c r="T8" s="9">
        <f t="shared" si="8"/>
        <v>0</v>
      </c>
      <c r="U8" s="9">
        <f t="shared" si="9"/>
        <v>0</v>
      </c>
      <c r="V8" s="25">
        <f t="shared" si="10"/>
        <v>0</v>
      </c>
      <c r="W8" s="27">
        <f t="shared" si="2"/>
        <v>0</v>
      </c>
    </row>
    <row r="9" spans="1:23" ht="12.75">
      <c r="A9" s="50"/>
      <c r="B9" s="15"/>
      <c r="C9" s="15"/>
      <c r="D9" s="16">
        <v>0</v>
      </c>
      <c r="E9" s="16">
        <v>0</v>
      </c>
      <c r="F9" s="8">
        <f>DAYS360(B9,C9)</f>
        <v>0</v>
      </c>
      <c r="G9" s="17">
        <f t="shared" si="3"/>
        <v>0</v>
      </c>
      <c r="H9" s="9">
        <f t="shared" si="4"/>
        <v>0</v>
      </c>
      <c r="I9" s="9">
        <f t="shared" si="1"/>
        <v>0</v>
      </c>
      <c r="J9" s="11"/>
      <c r="K9" s="16">
        <v>0</v>
      </c>
      <c r="L9" s="16">
        <v>0</v>
      </c>
      <c r="M9" s="16">
        <v>0</v>
      </c>
      <c r="N9" s="16">
        <v>0</v>
      </c>
      <c r="O9" s="16">
        <v>0.1</v>
      </c>
      <c r="P9" s="24">
        <f t="shared" si="5"/>
        <v>0.1</v>
      </c>
      <c r="Q9" s="12"/>
      <c r="R9" s="9">
        <f t="shared" si="6"/>
        <v>0</v>
      </c>
      <c r="S9" s="9">
        <f t="shared" si="7"/>
        <v>0</v>
      </c>
      <c r="T9" s="9">
        <f t="shared" si="8"/>
        <v>0</v>
      </c>
      <c r="U9" s="9">
        <f t="shared" si="9"/>
        <v>0</v>
      </c>
      <c r="V9" s="25">
        <f t="shared" si="10"/>
        <v>0</v>
      </c>
      <c r="W9" s="27">
        <f t="shared" si="2"/>
        <v>0</v>
      </c>
    </row>
    <row r="10" spans="1:23" ht="12.75">
      <c r="A10" s="50"/>
      <c r="B10" s="15"/>
      <c r="C10" s="15"/>
      <c r="D10" s="16">
        <v>0</v>
      </c>
      <c r="E10" s="16">
        <v>0</v>
      </c>
      <c r="F10" s="8">
        <f t="shared" si="0"/>
        <v>0</v>
      </c>
      <c r="G10" s="17">
        <f t="shared" si="3"/>
        <v>0</v>
      </c>
      <c r="H10" s="9">
        <f t="shared" si="4"/>
        <v>0</v>
      </c>
      <c r="I10" s="9">
        <f t="shared" si="1"/>
        <v>0</v>
      </c>
      <c r="J10" s="11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4">
        <f t="shared" si="5"/>
        <v>0</v>
      </c>
      <c r="Q10" s="12"/>
      <c r="R10" s="9">
        <f t="shared" si="6"/>
        <v>0</v>
      </c>
      <c r="S10" s="9">
        <f t="shared" si="7"/>
        <v>0</v>
      </c>
      <c r="T10" s="9">
        <f t="shared" si="8"/>
        <v>0</v>
      </c>
      <c r="U10" s="9">
        <f t="shared" si="9"/>
        <v>0</v>
      </c>
      <c r="V10" s="25">
        <f t="shared" si="10"/>
        <v>0</v>
      </c>
      <c r="W10" s="27">
        <f t="shared" si="2"/>
        <v>0</v>
      </c>
    </row>
    <row r="11" spans="1:23" ht="12.75">
      <c r="A11" s="50"/>
      <c r="B11" s="15"/>
      <c r="C11" s="15"/>
      <c r="D11" s="16">
        <v>0</v>
      </c>
      <c r="E11" s="16">
        <v>0</v>
      </c>
      <c r="F11" s="8">
        <f t="shared" si="0"/>
        <v>0</v>
      </c>
      <c r="G11" s="17">
        <f t="shared" si="3"/>
        <v>0</v>
      </c>
      <c r="H11" s="9">
        <f t="shared" si="4"/>
        <v>0</v>
      </c>
      <c r="I11" s="9">
        <f t="shared" si="1"/>
        <v>0</v>
      </c>
      <c r="J11" s="11"/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4">
        <f t="shared" si="5"/>
        <v>0</v>
      </c>
      <c r="Q11" s="12"/>
      <c r="R11" s="9">
        <f t="shared" si="6"/>
        <v>0</v>
      </c>
      <c r="S11" s="9">
        <f t="shared" si="7"/>
        <v>0</v>
      </c>
      <c r="T11" s="9">
        <f t="shared" si="8"/>
        <v>0</v>
      </c>
      <c r="U11" s="9">
        <f t="shared" si="9"/>
        <v>0</v>
      </c>
      <c r="V11" s="25">
        <f t="shared" si="10"/>
        <v>0</v>
      </c>
      <c r="W11" s="27">
        <f t="shared" si="2"/>
        <v>0</v>
      </c>
    </row>
    <row r="12" spans="1:23" ht="12.75">
      <c r="A12" s="50"/>
      <c r="B12" s="15"/>
      <c r="C12" s="15"/>
      <c r="D12" s="16">
        <v>0</v>
      </c>
      <c r="E12" s="16">
        <v>0</v>
      </c>
      <c r="F12" s="8">
        <f t="shared" si="0"/>
        <v>0</v>
      </c>
      <c r="G12" s="17">
        <f t="shared" si="3"/>
        <v>0</v>
      </c>
      <c r="H12" s="9">
        <f t="shared" si="4"/>
        <v>0</v>
      </c>
      <c r="I12" s="9">
        <f t="shared" si="1"/>
        <v>0</v>
      </c>
      <c r="J12" s="11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4">
        <f t="shared" si="5"/>
        <v>0</v>
      </c>
      <c r="Q12" s="12"/>
      <c r="R12" s="9">
        <f t="shared" si="6"/>
        <v>0</v>
      </c>
      <c r="S12" s="9">
        <f t="shared" si="7"/>
        <v>0</v>
      </c>
      <c r="T12" s="9">
        <f t="shared" si="8"/>
        <v>0</v>
      </c>
      <c r="U12" s="9">
        <f t="shared" si="9"/>
        <v>0</v>
      </c>
      <c r="V12" s="25">
        <f t="shared" si="10"/>
        <v>0</v>
      </c>
      <c r="W12" s="27">
        <f t="shared" si="2"/>
        <v>0</v>
      </c>
    </row>
    <row r="13" spans="1:23" ht="12.75">
      <c r="A13" s="50"/>
      <c r="B13" s="15"/>
      <c r="C13" s="15"/>
      <c r="D13" s="16">
        <v>0</v>
      </c>
      <c r="E13" s="16">
        <v>0</v>
      </c>
      <c r="F13" s="8">
        <f t="shared" si="0"/>
        <v>0</v>
      </c>
      <c r="G13" s="17">
        <f t="shared" si="3"/>
        <v>0</v>
      </c>
      <c r="H13" s="9">
        <f t="shared" si="4"/>
        <v>0</v>
      </c>
      <c r="I13" s="9">
        <f t="shared" si="1"/>
        <v>0</v>
      </c>
      <c r="J13" s="11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24">
        <f t="shared" si="5"/>
        <v>0</v>
      </c>
      <c r="Q13" s="12"/>
      <c r="R13" s="9">
        <f t="shared" si="6"/>
        <v>0</v>
      </c>
      <c r="S13" s="9">
        <f t="shared" si="7"/>
        <v>0</v>
      </c>
      <c r="T13" s="9">
        <f t="shared" si="8"/>
        <v>0</v>
      </c>
      <c r="U13" s="9">
        <f t="shared" si="9"/>
        <v>0</v>
      </c>
      <c r="V13" s="25">
        <f t="shared" si="10"/>
        <v>0</v>
      </c>
      <c r="W13" s="27">
        <f t="shared" si="2"/>
        <v>0</v>
      </c>
    </row>
    <row r="14" spans="1:23" ht="12.75">
      <c r="A14" s="50"/>
      <c r="B14" s="15"/>
      <c r="C14" s="15"/>
      <c r="D14" s="16">
        <v>0</v>
      </c>
      <c r="E14" s="16">
        <v>0</v>
      </c>
      <c r="F14" s="8">
        <f t="shared" si="0"/>
        <v>0</v>
      </c>
      <c r="G14" s="17">
        <f t="shared" si="3"/>
        <v>0</v>
      </c>
      <c r="H14" s="9">
        <f t="shared" si="4"/>
        <v>0</v>
      </c>
      <c r="I14" s="9">
        <f t="shared" si="1"/>
        <v>0</v>
      </c>
      <c r="J14" s="11"/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24">
        <f t="shared" si="5"/>
        <v>0</v>
      </c>
      <c r="Q14" s="12"/>
      <c r="R14" s="9">
        <f t="shared" si="6"/>
        <v>0</v>
      </c>
      <c r="S14" s="9">
        <f t="shared" si="7"/>
        <v>0</v>
      </c>
      <c r="T14" s="9">
        <f t="shared" si="8"/>
        <v>0</v>
      </c>
      <c r="U14" s="9">
        <f t="shared" si="9"/>
        <v>0</v>
      </c>
      <c r="V14" s="25">
        <f t="shared" si="10"/>
        <v>0</v>
      </c>
      <c r="W14" s="27">
        <f t="shared" si="2"/>
        <v>0</v>
      </c>
    </row>
    <row r="15" spans="1:23" ht="12.75">
      <c r="A15" s="50"/>
      <c r="B15" s="15"/>
      <c r="C15" s="15"/>
      <c r="D15" s="16">
        <v>0</v>
      </c>
      <c r="E15" s="16">
        <v>0</v>
      </c>
      <c r="F15" s="8">
        <f t="shared" si="0"/>
        <v>0</v>
      </c>
      <c r="G15" s="17">
        <f t="shared" si="3"/>
        <v>0</v>
      </c>
      <c r="H15" s="9">
        <f t="shared" si="4"/>
        <v>0</v>
      </c>
      <c r="I15" s="9">
        <f t="shared" si="1"/>
        <v>0</v>
      </c>
      <c r="J15" s="11"/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24">
        <f t="shared" si="5"/>
        <v>0</v>
      </c>
      <c r="Q15" s="12"/>
      <c r="R15" s="9">
        <f t="shared" si="6"/>
        <v>0</v>
      </c>
      <c r="S15" s="9">
        <f t="shared" si="7"/>
        <v>0</v>
      </c>
      <c r="T15" s="9">
        <f t="shared" si="8"/>
        <v>0</v>
      </c>
      <c r="U15" s="9">
        <f t="shared" si="9"/>
        <v>0</v>
      </c>
      <c r="V15" s="25">
        <f t="shared" si="10"/>
        <v>0</v>
      </c>
      <c r="W15" s="27">
        <f t="shared" si="2"/>
        <v>0</v>
      </c>
    </row>
    <row r="16" spans="1:23" ht="12.75">
      <c r="A16" s="50"/>
      <c r="B16" s="15"/>
      <c r="C16" s="15"/>
      <c r="D16" s="16">
        <v>0</v>
      </c>
      <c r="E16" s="16">
        <v>0</v>
      </c>
      <c r="F16" s="8">
        <f t="shared" si="0"/>
        <v>0</v>
      </c>
      <c r="G16" s="17">
        <f t="shared" si="3"/>
        <v>0</v>
      </c>
      <c r="H16" s="9">
        <f t="shared" si="4"/>
        <v>0</v>
      </c>
      <c r="I16" s="9">
        <f t="shared" si="1"/>
        <v>0</v>
      </c>
      <c r="J16" s="11"/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24">
        <f t="shared" si="5"/>
        <v>0</v>
      </c>
      <c r="Q16" s="12"/>
      <c r="R16" s="9">
        <f t="shared" si="6"/>
        <v>0</v>
      </c>
      <c r="S16" s="9">
        <f t="shared" si="7"/>
        <v>0</v>
      </c>
      <c r="T16" s="9">
        <f t="shared" si="8"/>
        <v>0</v>
      </c>
      <c r="U16" s="9">
        <f t="shared" si="9"/>
        <v>0</v>
      </c>
      <c r="V16" s="25">
        <f t="shared" si="10"/>
        <v>0</v>
      </c>
      <c r="W16" s="27">
        <f t="shared" si="2"/>
        <v>0</v>
      </c>
    </row>
    <row r="17" spans="1:23" ht="12.75">
      <c r="A17" s="50"/>
      <c r="B17" s="15"/>
      <c r="C17" s="15"/>
      <c r="D17" s="16">
        <v>0</v>
      </c>
      <c r="E17" s="16">
        <v>0</v>
      </c>
      <c r="F17" s="8">
        <f t="shared" si="0"/>
        <v>0</v>
      </c>
      <c r="G17" s="17">
        <f t="shared" si="3"/>
        <v>0</v>
      </c>
      <c r="H17" s="9">
        <f t="shared" si="4"/>
        <v>0</v>
      </c>
      <c r="I17" s="9">
        <f t="shared" si="1"/>
        <v>0</v>
      </c>
      <c r="J17" s="11"/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4">
        <f t="shared" si="5"/>
        <v>0</v>
      </c>
      <c r="Q17" s="12"/>
      <c r="R17" s="9">
        <f t="shared" si="6"/>
        <v>0</v>
      </c>
      <c r="S17" s="9">
        <f t="shared" si="7"/>
        <v>0</v>
      </c>
      <c r="T17" s="9">
        <f t="shared" si="8"/>
        <v>0</v>
      </c>
      <c r="U17" s="9">
        <f t="shared" si="9"/>
        <v>0</v>
      </c>
      <c r="V17" s="25">
        <f t="shared" si="10"/>
        <v>0</v>
      </c>
      <c r="W17" s="27">
        <f t="shared" si="2"/>
        <v>0</v>
      </c>
    </row>
    <row r="18" spans="1:23" ht="12.75">
      <c r="A18" s="50"/>
      <c r="B18" s="15"/>
      <c r="C18" s="15"/>
      <c r="D18" s="16">
        <v>0</v>
      </c>
      <c r="E18" s="16">
        <v>0</v>
      </c>
      <c r="F18" s="8">
        <f t="shared" si="0"/>
        <v>0</v>
      </c>
      <c r="G18" s="17">
        <f t="shared" si="3"/>
        <v>0</v>
      </c>
      <c r="H18" s="9">
        <f t="shared" si="4"/>
        <v>0</v>
      </c>
      <c r="I18" s="9">
        <f t="shared" si="1"/>
        <v>0</v>
      </c>
      <c r="J18" s="11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24">
        <f t="shared" si="5"/>
        <v>0</v>
      </c>
      <c r="Q18" s="12"/>
      <c r="R18" s="9">
        <f t="shared" si="6"/>
        <v>0</v>
      </c>
      <c r="S18" s="9">
        <f t="shared" si="7"/>
        <v>0</v>
      </c>
      <c r="T18" s="9">
        <f t="shared" si="8"/>
        <v>0</v>
      </c>
      <c r="U18" s="9">
        <f t="shared" si="9"/>
        <v>0</v>
      </c>
      <c r="V18" s="25">
        <f t="shared" si="10"/>
        <v>0</v>
      </c>
      <c r="W18" s="27">
        <f t="shared" si="2"/>
        <v>0</v>
      </c>
    </row>
    <row r="19" spans="1:23" ht="13.5" thickBot="1">
      <c r="A19" s="50"/>
      <c r="B19" s="15"/>
      <c r="C19" s="15"/>
      <c r="D19" s="16">
        <v>0</v>
      </c>
      <c r="E19" s="16">
        <v>0</v>
      </c>
      <c r="F19" s="8">
        <f t="shared" si="0"/>
        <v>0</v>
      </c>
      <c r="G19" s="17">
        <f t="shared" si="3"/>
        <v>0</v>
      </c>
      <c r="H19" s="9">
        <f t="shared" si="4"/>
        <v>0</v>
      </c>
      <c r="I19" s="9">
        <f t="shared" si="1"/>
        <v>0</v>
      </c>
      <c r="J19" s="11"/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4">
        <f>SUM(K19:O19)</f>
        <v>0</v>
      </c>
      <c r="Q19" s="12"/>
      <c r="R19" s="9">
        <f aca="true" t="shared" si="11" ref="R19:V20">PRODUCT(K19,$I19)</f>
        <v>0</v>
      </c>
      <c r="S19" s="9">
        <f t="shared" si="11"/>
        <v>0</v>
      </c>
      <c r="T19" s="9">
        <f t="shared" si="11"/>
        <v>0</v>
      </c>
      <c r="U19" s="9">
        <f t="shared" si="11"/>
        <v>0</v>
      </c>
      <c r="V19" s="25">
        <f t="shared" si="11"/>
        <v>0</v>
      </c>
      <c r="W19" s="27">
        <f t="shared" si="2"/>
        <v>0</v>
      </c>
    </row>
    <row r="20" spans="1:23" ht="14.25" thickBot="1" thickTop="1">
      <c r="A20" s="28"/>
      <c r="B20" s="29"/>
      <c r="C20" s="29"/>
      <c r="D20" s="30"/>
      <c r="E20" s="31"/>
      <c r="F20" s="32">
        <f>DAYS360(B20,C20)</f>
        <v>0</v>
      </c>
      <c r="G20" s="33">
        <f t="shared" si="3"/>
        <v>0</v>
      </c>
      <c r="H20" s="11">
        <f t="shared" si="4"/>
        <v>0</v>
      </c>
      <c r="I20" s="19">
        <f t="shared" si="1"/>
        <v>0</v>
      </c>
      <c r="J20" s="19"/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5">
        <f>SUM(K20:O20)</f>
        <v>0</v>
      </c>
      <c r="Q20" s="20"/>
      <c r="R20" s="19">
        <f t="shared" si="11"/>
        <v>0</v>
      </c>
      <c r="S20" s="19">
        <f t="shared" si="11"/>
        <v>0</v>
      </c>
      <c r="T20" s="19">
        <f t="shared" si="11"/>
        <v>0</v>
      </c>
      <c r="U20" s="19">
        <f t="shared" si="11"/>
        <v>0</v>
      </c>
      <c r="V20" s="36">
        <f t="shared" si="11"/>
        <v>0</v>
      </c>
      <c r="W20" s="37">
        <f>SUM(W2:W19)</f>
        <v>4045.142857142858</v>
      </c>
    </row>
    <row r="21" spans="1:23" s="13" customFormat="1" ht="14.25" thickBot="1" thickTop="1">
      <c r="A21" s="38"/>
      <c r="B21" s="39"/>
      <c r="C21" s="39"/>
      <c r="D21" s="40" t="s">
        <v>44</v>
      </c>
      <c r="E21" s="40"/>
      <c r="F21" s="21">
        <f>SUM(F2:F20)</f>
        <v>1259</v>
      </c>
      <c r="G21" s="21">
        <f>SUM(G2:G20)</f>
        <v>899.2857142857144</v>
      </c>
      <c r="H21" s="21">
        <f>SUM(H2:H20)</f>
        <v>5755.4285714285725</v>
      </c>
      <c r="I21" s="41">
        <f>SUM(I2:I20)</f>
        <v>4109.714285714286</v>
      </c>
      <c r="J21" s="22"/>
      <c r="K21" s="23"/>
      <c r="L21" s="23"/>
      <c r="M21" s="23"/>
      <c r="N21" s="23"/>
      <c r="O21" s="23"/>
      <c r="P21" s="23"/>
      <c r="Q21" s="23"/>
      <c r="R21" s="42">
        <f>SUM(R2:R20)</f>
        <v>510.97142857142865</v>
      </c>
      <c r="S21" s="43">
        <f>SUM(S2:S20)</f>
        <v>1068.8000000000002</v>
      </c>
      <c r="T21" s="43">
        <f>SUM(T2:T20)</f>
        <v>1725.714285714286</v>
      </c>
      <c r="U21" s="43">
        <f>SUM(U2:U20)</f>
        <v>657.3714285714287</v>
      </c>
      <c r="V21" s="44">
        <f>SUM(V2:V20)</f>
        <v>82.2857142857143</v>
      </c>
      <c r="W21" s="45">
        <f>SUM(R21:V21)</f>
        <v>4045.1428571428573</v>
      </c>
    </row>
    <row r="22" spans="2:8" ht="12.75">
      <c r="B22" s="2"/>
      <c r="C22" s="2"/>
      <c r="D22" s="2"/>
      <c r="E22" s="2"/>
      <c r="F22" s="3"/>
      <c r="G22" s="3"/>
      <c r="H22" s="4"/>
    </row>
    <row r="23" spans="1:18" ht="12.75">
      <c r="A23" s="13" t="s">
        <v>37</v>
      </c>
      <c r="B23"/>
      <c r="C23"/>
      <c r="D23" t="s">
        <v>53</v>
      </c>
      <c r="E23"/>
      <c r="F23"/>
      <c r="G23"/>
      <c r="H23"/>
      <c r="I23"/>
      <c r="J23" s="49"/>
      <c r="K23"/>
      <c r="L23"/>
      <c r="M23"/>
      <c r="N23"/>
      <c r="O23"/>
      <c r="P23"/>
      <c r="Q23" s="49"/>
      <c r="R23"/>
    </row>
    <row r="24" spans="1:18" ht="12.75">
      <c r="A24" s="13" t="s">
        <v>46</v>
      </c>
      <c r="B24"/>
      <c r="C24"/>
      <c r="D24" t="s">
        <v>54</v>
      </c>
      <c r="E24"/>
      <c r="F24"/>
      <c r="G24"/>
      <c r="H24"/>
      <c r="I24"/>
      <c r="J24" s="49"/>
      <c r="K24"/>
      <c r="L24"/>
      <c r="M24"/>
      <c r="N24"/>
      <c r="O24"/>
      <c r="P24"/>
      <c r="Q24" s="49"/>
      <c r="R24"/>
    </row>
    <row r="25" spans="1:18" ht="12.75">
      <c r="A25" s="13" t="s">
        <v>40</v>
      </c>
      <c r="B25"/>
      <c r="C25"/>
      <c r="D25" t="s">
        <v>47</v>
      </c>
      <c r="E25"/>
      <c r="F25"/>
      <c r="G25"/>
      <c r="H25"/>
      <c r="I25"/>
      <c r="J25" s="49"/>
      <c r="K25"/>
      <c r="L25"/>
      <c r="M25"/>
      <c r="N25"/>
      <c r="O25"/>
      <c r="P25"/>
      <c r="Q25" s="49"/>
      <c r="R25"/>
    </row>
    <row r="26" spans="1:18" ht="12.75">
      <c r="A26" s="13" t="s">
        <v>36</v>
      </c>
      <c r="B26"/>
      <c r="C26"/>
      <c r="D26" t="s">
        <v>48</v>
      </c>
      <c r="E26"/>
      <c r="F26"/>
      <c r="G26"/>
      <c r="H26"/>
      <c r="I26"/>
      <c r="J26" s="49"/>
      <c r="K26"/>
      <c r="L26"/>
      <c r="M26"/>
      <c r="N26"/>
      <c r="O26"/>
      <c r="P26"/>
      <c r="Q26" s="49"/>
      <c r="R26"/>
    </row>
    <row r="27" spans="1:18" ht="12.75">
      <c r="A27" s="13" t="s">
        <v>41</v>
      </c>
      <c r="B27"/>
      <c r="C27"/>
      <c r="D27" t="s">
        <v>49</v>
      </c>
      <c r="E27"/>
      <c r="F27"/>
      <c r="G27"/>
      <c r="H27"/>
      <c r="I27"/>
      <c r="J27" s="49"/>
      <c r="K27"/>
      <c r="L27"/>
      <c r="M27"/>
      <c r="N27"/>
      <c r="O27"/>
      <c r="P27"/>
      <c r="Q27" s="49"/>
      <c r="R27"/>
    </row>
    <row r="28" spans="1:18" ht="12.75">
      <c r="A28" s="13" t="s">
        <v>42</v>
      </c>
      <c r="B28"/>
      <c r="C28"/>
      <c r="D28" t="s">
        <v>50</v>
      </c>
      <c r="E28"/>
      <c r="F28"/>
      <c r="G28"/>
      <c r="H28"/>
      <c r="I28"/>
      <c r="J28" s="49"/>
      <c r="K28"/>
      <c r="L28"/>
      <c r="M28"/>
      <c r="N28"/>
      <c r="O28"/>
      <c r="P28"/>
      <c r="Q28" s="49"/>
      <c r="R28"/>
    </row>
    <row r="29" spans="1:18" ht="12.75">
      <c r="A29" s="13"/>
      <c r="B29"/>
      <c r="C29"/>
      <c r="D29"/>
      <c r="E29"/>
      <c r="F29"/>
      <c r="G29"/>
      <c r="H29"/>
      <c r="I29"/>
      <c r="J29" s="49"/>
      <c r="K29"/>
      <c r="L29"/>
      <c r="M29"/>
      <c r="N29"/>
      <c r="O29"/>
      <c r="P29"/>
      <c r="Q29" s="49"/>
      <c r="R29"/>
    </row>
    <row r="30" spans="1:18" ht="12.75">
      <c r="A30"/>
      <c r="B30"/>
      <c r="C30"/>
      <c r="D30"/>
      <c r="E30"/>
      <c r="F30"/>
      <c r="G30"/>
      <c r="H30"/>
      <c r="I30"/>
      <c r="J30" s="49"/>
      <c r="K30"/>
      <c r="L30"/>
      <c r="M30"/>
      <c r="N30"/>
      <c r="O30"/>
      <c r="P30"/>
      <c r="Q30" s="49"/>
      <c r="R30"/>
    </row>
    <row r="31" spans="1:18" ht="12.75">
      <c r="A31"/>
      <c r="B31"/>
      <c r="C31"/>
      <c r="D31"/>
      <c r="E31"/>
      <c r="F31"/>
      <c r="G31"/>
      <c r="H31"/>
      <c r="I31"/>
      <c r="J31" s="49"/>
      <c r="K31"/>
      <c r="L31"/>
      <c r="M31"/>
      <c r="N31"/>
      <c r="O31"/>
      <c r="P31"/>
      <c r="Q31" s="49"/>
      <c r="R31"/>
    </row>
    <row r="32" spans="1:18" ht="12.75">
      <c r="A32"/>
      <c r="B32"/>
      <c r="C32"/>
      <c r="D32"/>
      <c r="E32"/>
      <c r="F32"/>
      <c r="G32"/>
      <c r="H32"/>
      <c r="I32"/>
      <c r="J32" s="49"/>
      <c r="K32"/>
      <c r="L32"/>
      <c r="M32"/>
      <c r="N32"/>
      <c r="O32"/>
      <c r="P32"/>
      <c r="Q32" s="49"/>
      <c r="R32"/>
    </row>
    <row r="33" spans="1:18" ht="12.75">
      <c r="A33"/>
      <c r="B33"/>
      <c r="C33"/>
      <c r="D33"/>
      <c r="E33"/>
      <c r="F33"/>
      <c r="G33"/>
      <c r="H33"/>
      <c r="I33"/>
      <c r="J33" s="49"/>
      <c r="K33"/>
      <c r="L33"/>
      <c r="M33"/>
      <c r="N33"/>
      <c r="O33"/>
      <c r="P33"/>
      <c r="Q33" s="49"/>
      <c r="R33"/>
    </row>
    <row r="34" spans="1:18" ht="12.75">
      <c r="A34"/>
      <c r="B34"/>
      <c r="C34"/>
      <c r="D34"/>
      <c r="E34"/>
      <c r="F34"/>
      <c r="G34"/>
      <c r="H34"/>
      <c r="I34"/>
      <c r="J34" s="49"/>
      <c r="K34"/>
      <c r="L34"/>
      <c r="M34"/>
      <c r="N34"/>
      <c r="O34"/>
      <c r="P34"/>
      <c r="Q34" s="49"/>
      <c r="R34"/>
    </row>
    <row r="35" spans="1:18" ht="12.75">
      <c r="A35"/>
      <c r="B35"/>
      <c r="C35"/>
      <c r="D35"/>
      <c r="E35"/>
      <c r="F35"/>
      <c r="G35"/>
      <c r="H35"/>
      <c r="I35"/>
      <c r="J35" s="49"/>
      <c r="K35"/>
      <c r="L35"/>
      <c r="M35"/>
      <c r="N35"/>
      <c r="O35"/>
      <c r="P35"/>
      <c r="Q35" s="49"/>
      <c r="R35"/>
    </row>
    <row r="36" spans="1:18" ht="12.75">
      <c r="A36"/>
      <c r="B36"/>
      <c r="C36"/>
      <c r="D36"/>
      <c r="E36"/>
      <c r="F36"/>
      <c r="G36"/>
      <c r="H36"/>
      <c r="I36"/>
      <c r="J36" s="49"/>
      <c r="K36"/>
      <c r="L36"/>
      <c r="M36"/>
      <c r="N36"/>
      <c r="O36"/>
      <c r="P36"/>
      <c r="Q36" s="49"/>
      <c r="R36"/>
    </row>
    <row r="37" spans="1:18" ht="12.75">
      <c r="A37"/>
      <c r="B37"/>
      <c r="C37"/>
      <c r="D37"/>
      <c r="E37"/>
      <c r="F37"/>
      <c r="G37"/>
      <c r="H37"/>
      <c r="I37"/>
      <c r="J37" s="49"/>
      <c r="K37"/>
      <c r="L37"/>
      <c r="M37"/>
      <c r="N37"/>
      <c r="O37"/>
      <c r="P37"/>
      <c r="Q37" s="49"/>
      <c r="R37"/>
    </row>
    <row r="38" spans="1:18" ht="12.75">
      <c r="A38"/>
      <c r="B38"/>
      <c r="C38"/>
      <c r="D38"/>
      <c r="E38"/>
      <c r="F38"/>
      <c r="G38"/>
      <c r="H38"/>
      <c r="I38"/>
      <c r="J38" s="49"/>
      <c r="K38"/>
      <c r="L38"/>
      <c r="M38"/>
      <c r="N38"/>
      <c r="O38"/>
      <c r="P38"/>
      <c r="Q38" s="49"/>
      <c r="R38"/>
    </row>
    <row r="39" spans="1:18" ht="12.75">
      <c r="A39"/>
      <c r="B39"/>
      <c r="C39"/>
      <c r="D39"/>
      <c r="E39"/>
      <c r="F39"/>
      <c r="G39"/>
      <c r="H39"/>
      <c r="I39"/>
      <c r="J39" s="49"/>
      <c r="K39"/>
      <c r="L39"/>
      <c r="M39"/>
      <c r="N39"/>
      <c r="O39"/>
      <c r="P39"/>
      <c r="Q39" s="49"/>
      <c r="R39"/>
    </row>
    <row r="40" spans="1:18" ht="12.75">
      <c r="A40"/>
      <c r="B40"/>
      <c r="C40"/>
      <c r="D40"/>
      <c r="E40"/>
      <c r="F40"/>
      <c r="G40"/>
      <c r="H40"/>
      <c r="I40"/>
      <c r="J40" s="49"/>
      <c r="K40"/>
      <c r="L40"/>
      <c r="M40"/>
      <c r="N40"/>
      <c r="O40"/>
      <c r="P40"/>
      <c r="Q40" s="49"/>
      <c r="R40"/>
    </row>
    <row r="41" spans="1:18" ht="12.75">
      <c r="A41"/>
      <c r="B41"/>
      <c r="C41"/>
      <c r="D41"/>
      <c r="E41"/>
      <c r="F41"/>
      <c r="G41"/>
      <c r="H41"/>
      <c r="I41"/>
      <c r="J41" s="49"/>
      <c r="K41"/>
      <c r="L41"/>
      <c r="M41"/>
      <c r="N41"/>
      <c r="O41"/>
      <c r="P41"/>
      <c r="Q41" s="49"/>
      <c r="R41"/>
    </row>
    <row r="42" spans="1:18" ht="12.75">
      <c r="A42"/>
      <c r="B42"/>
      <c r="C42"/>
      <c r="D42"/>
      <c r="E42"/>
      <c r="F42"/>
      <c r="G42"/>
      <c r="H42"/>
      <c r="I42"/>
      <c r="J42" s="49"/>
      <c r="K42"/>
      <c r="L42"/>
      <c r="M42"/>
      <c r="N42"/>
      <c r="O42"/>
      <c r="P42"/>
      <c r="Q42" s="49"/>
      <c r="R42"/>
    </row>
    <row r="43" spans="1:18" ht="12.75">
      <c r="A43"/>
      <c r="B43"/>
      <c r="C43"/>
      <c r="D43"/>
      <c r="E43"/>
      <c r="F43"/>
      <c r="G43"/>
      <c r="H43"/>
      <c r="I43"/>
      <c r="J43" s="49"/>
      <c r="K43"/>
      <c r="L43"/>
      <c r="M43"/>
      <c r="N43"/>
      <c r="O43"/>
      <c r="P43"/>
      <c r="Q43" s="49"/>
      <c r="R43"/>
    </row>
    <row r="44" spans="1:18" ht="12.75">
      <c r="A44"/>
      <c r="B44"/>
      <c r="C44"/>
      <c r="D44"/>
      <c r="E44"/>
      <c r="F44"/>
      <c r="G44"/>
      <c r="H44"/>
      <c r="I44"/>
      <c r="J44" s="49"/>
      <c r="K44"/>
      <c r="L44"/>
      <c r="M44"/>
      <c r="N44"/>
      <c r="O44"/>
      <c r="P44"/>
      <c r="Q44" s="49"/>
      <c r="R44"/>
    </row>
    <row r="45" spans="1:18" ht="12.75">
      <c r="A45"/>
      <c r="B45"/>
      <c r="C45"/>
      <c r="D45"/>
      <c r="E45"/>
      <c r="F45"/>
      <c r="G45"/>
      <c r="H45"/>
      <c r="I45"/>
      <c r="J45" s="49"/>
      <c r="K45"/>
      <c r="L45"/>
      <c r="M45"/>
      <c r="N45"/>
      <c r="O45"/>
      <c r="P45"/>
      <c r="Q45" s="49"/>
      <c r="R45"/>
    </row>
    <row r="46" spans="1:18" ht="12.75">
      <c r="A46"/>
      <c r="B46"/>
      <c r="C46"/>
      <c r="D46"/>
      <c r="E46"/>
      <c r="F46"/>
      <c r="G46"/>
      <c r="H46"/>
      <c r="I46"/>
      <c r="J46" s="49"/>
      <c r="K46"/>
      <c r="L46"/>
      <c r="M46"/>
      <c r="N46"/>
      <c r="O46"/>
      <c r="P46"/>
      <c r="Q46" s="49"/>
      <c r="R46"/>
    </row>
    <row r="47" spans="1:18" ht="12.75">
      <c r="A47"/>
      <c r="B47"/>
      <c r="C47"/>
      <c r="D47"/>
      <c r="E47"/>
      <c r="F47"/>
      <c r="G47"/>
      <c r="H47"/>
      <c r="I47"/>
      <c r="J47" s="49"/>
      <c r="K47"/>
      <c r="L47"/>
      <c r="M47"/>
      <c r="N47"/>
      <c r="O47"/>
      <c r="P47"/>
      <c r="Q47" s="49"/>
      <c r="R47"/>
    </row>
    <row r="48" spans="1:18" ht="12.75">
      <c r="A48"/>
      <c r="B48"/>
      <c r="C48"/>
      <c r="D48"/>
      <c r="E48"/>
      <c r="F48"/>
      <c r="G48"/>
      <c r="H48"/>
      <c r="I48"/>
      <c r="J48" s="49"/>
      <c r="K48"/>
      <c r="L48"/>
      <c r="M48"/>
      <c r="N48"/>
      <c r="O48"/>
      <c r="P48"/>
      <c r="Q48" s="49"/>
      <c r="R48"/>
    </row>
    <row r="49" spans="1:18" ht="12.75">
      <c r="A49"/>
      <c r="B49"/>
      <c r="C49"/>
      <c r="D49"/>
      <c r="E49"/>
      <c r="F49"/>
      <c r="G49"/>
      <c r="H49"/>
      <c r="I49"/>
      <c r="J49" s="49"/>
      <c r="K49"/>
      <c r="L49"/>
      <c r="M49"/>
      <c r="N49"/>
      <c r="O49"/>
      <c r="P49"/>
      <c r="Q49" s="49"/>
      <c r="R49"/>
    </row>
    <row r="50" spans="1:18" ht="12.75">
      <c r="A50"/>
      <c r="B50"/>
      <c r="C50"/>
      <c r="D50"/>
      <c r="E50"/>
      <c r="F50"/>
      <c r="G50"/>
      <c r="H50"/>
      <c r="I50"/>
      <c r="J50" s="49"/>
      <c r="K50"/>
      <c r="L50"/>
      <c r="M50"/>
      <c r="N50"/>
      <c r="O50"/>
      <c r="P50"/>
      <c r="Q50" s="49"/>
      <c r="R50"/>
    </row>
    <row r="51" spans="1:18" ht="12.75">
      <c r="A51"/>
      <c r="B51"/>
      <c r="C51"/>
      <c r="D51"/>
      <c r="E51"/>
      <c r="F51"/>
      <c r="G51"/>
      <c r="H51"/>
      <c r="I51"/>
      <c r="J51" s="49"/>
      <c r="K51"/>
      <c r="L51"/>
      <c r="M51"/>
      <c r="N51"/>
      <c r="O51"/>
      <c r="P51"/>
      <c r="Q51" s="49"/>
      <c r="R51"/>
    </row>
    <row r="52" spans="1:18" ht="12.75">
      <c r="A52"/>
      <c r="B52"/>
      <c r="C52"/>
      <c r="D52"/>
      <c r="E52"/>
      <c r="F52"/>
      <c r="G52"/>
      <c r="H52"/>
      <c r="I52"/>
      <c r="J52" s="49"/>
      <c r="K52"/>
      <c r="L52"/>
      <c r="M52"/>
      <c r="N52"/>
      <c r="O52"/>
      <c r="P52"/>
      <c r="Q52" s="49"/>
      <c r="R52"/>
    </row>
    <row r="53" spans="1:18" ht="12.75">
      <c r="A53"/>
      <c r="B53"/>
      <c r="C53"/>
      <c r="D53"/>
      <c r="E53"/>
      <c r="F53"/>
      <c r="G53"/>
      <c r="H53"/>
      <c r="I53"/>
      <c r="J53" s="49"/>
      <c r="K53"/>
      <c r="L53"/>
      <c r="M53"/>
      <c r="N53"/>
      <c r="O53"/>
      <c r="P53"/>
      <c r="Q53" s="49"/>
      <c r="R53"/>
    </row>
    <row r="54" spans="1:18" ht="12.75">
      <c r="A54"/>
      <c r="B54"/>
      <c r="C54"/>
      <c r="D54"/>
      <c r="E54"/>
      <c r="F54"/>
      <c r="G54"/>
      <c r="H54"/>
      <c r="I54"/>
      <c r="J54" s="49"/>
      <c r="K54"/>
      <c r="L54"/>
      <c r="M54"/>
      <c r="N54"/>
      <c r="O54"/>
      <c r="P54"/>
      <c r="Q54" s="49"/>
      <c r="R54"/>
    </row>
    <row r="55" spans="1:18" ht="12.75">
      <c r="A55"/>
      <c r="B55"/>
      <c r="C55"/>
      <c r="D55"/>
      <c r="E55"/>
      <c r="F55"/>
      <c r="G55"/>
      <c r="H55"/>
      <c r="I55"/>
      <c r="J55" s="49"/>
      <c r="K55"/>
      <c r="L55"/>
      <c r="M55"/>
      <c r="N55"/>
      <c r="O55"/>
      <c r="P55"/>
      <c r="Q55" s="49"/>
      <c r="R55"/>
    </row>
    <row r="56" spans="1:18" ht="12.75">
      <c r="A56"/>
      <c r="B56"/>
      <c r="C56"/>
      <c r="D56"/>
      <c r="E56"/>
      <c r="F56"/>
      <c r="G56"/>
      <c r="H56"/>
      <c r="I56"/>
      <c r="J56" s="49"/>
      <c r="K56"/>
      <c r="L56"/>
      <c r="M56"/>
      <c r="N56"/>
      <c r="O56"/>
      <c r="P56"/>
      <c r="Q56" s="49"/>
      <c r="R56"/>
    </row>
    <row r="57" spans="1:18" ht="12.75">
      <c r="A57"/>
      <c r="B57"/>
      <c r="C57"/>
      <c r="D57"/>
      <c r="E57"/>
      <c r="F57"/>
      <c r="G57"/>
      <c r="H57"/>
      <c r="I57"/>
      <c r="J57" s="49"/>
      <c r="K57"/>
      <c r="L57"/>
      <c r="M57"/>
      <c r="N57"/>
      <c r="O57"/>
      <c r="P57"/>
      <c r="Q57" s="49"/>
      <c r="R57"/>
    </row>
    <row r="58" spans="1:18" ht="12.75">
      <c r="A58"/>
      <c r="B58"/>
      <c r="C58"/>
      <c r="D58"/>
      <c r="E58"/>
      <c r="F58"/>
      <c r="G58"/>
      <c r="H58"/>
      <c r="I58"/>
      <c r="J58" s="49"/>
      <c r="K58"/>
      <c r="L58"/>
      <c r="M58"/>
      <c r="N58"/>
      <c r="O58"/>
      <c r="P58"/>
      <c r="Q58" s="49"/>
      <c r="R58"/>
    </row>
    <row r="59" spans="1:18" ht="12.75">
      <c r="A59"/>
      <c r="B59"/>
      <c r="C59"/>
      <c r="D59"/>
      <c r="E59"/>
      <c r="F59"/>
      <c r="G59"/>
      <c r="H59"/>
      <c r="I59"/>
      <c r="J59" s="49"/>
      <c r="K59"/>
      <c r="L59"/>
      <c r="M59"/>
      <c r="N59"/>
      <c r="O59"/>
      <c r="P59"/>
      <c r="Q59" s="49"/>
      <c r="R59"/>
    </row>
    <row r="60" spans="1:18" ht="12.75">
      <c r="A60"/>
      <c r="B60"/>
      <c r="C60"/>
      <c r="D60"/>
      <c r="E60"/>
      <c r="F60"/>
      <c r="G60"/>
      <c r="H60"/>
      <c r="I60"/>
      <c r="J60" s="49"/>
      <c r="K60"/>
      <c r="L60"/>
      <c r="M60"/>
      <c r="N60"/>
      <c r="O60"/>
      <c r="P60"/>
      <c r="Q60" s="49"/>
      <c r="R60"/>
    </row>
    <row r="61" spans="1:18" ht="12.75">
      <c r="A61"/>
      <c r="B61"/>
      <c r="C61"/>
      <c r="D61"/>
      <c r="E61"/>
      <c r="F61"/>
      <c r="G61"/>
      <c r="H61"/>
      <c r="I61"/>
      <c r="J61" s="49"/>
      <c r="K61"/>
      <c r="L61"/>
      <c r="M61"/>
      <c r="N61"/>
      <c r="O61"/>
      <c r="P61"/>
      <c r="Q61" s="49"/>
      <c r="R61"/>
    </row>
    <row r="62" spans="1:18" ht="12.75">
      <c r="A62"/>
      <c r="B62"/>
      <c r="C62"/>
      <c r="D62"/>
      <c r="E62"/>
      <c r="F62"/>
      <c r="G62"/>
      <c r="H62"/>
      <c r="I62"/>
      <c r="J62" s="49"/>
      <c r="K62"/>
      <c r="L62"/>
      <c r="M62"/>
      <c r="N62"/>
      <c r="O62"/>
      <c r="P62"/>
      <c r="Q62" s="49"/>
      <c r="R62"/>
    </row>
  </sheetData>
  <sheetProtection/>
  <printOptions/>
  <pageMargins left="0.25" right="0.25" top="1" bottom="1" header="0.5" footer="0.5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S34" sqref="S34"/>
    </sheetView>
  </sheetViews>
  <sheetFormatPr defaultColWidth="9.140625" defaultRowHeight="12.75"/>
  <cols>
    <col min="1" max="1" width="27.421875" style="0" customWidth="1"/>
    <col min="2" max="2" width="10.140625" style="0" customWidth="1"/>
    <col min="3" max="3" width="10.7109375" style="0" customWidth="1"/>
    <col min="4" max="4" width="8.421875" style="0" customWidth="1"/>
    <col min="5" max="5" width="7.140625" style="0" customWidth="1"/>
    <col min="6" max="6" width="6.7109375" style="0" customWidth="1"/>
    <col min="9" max="80" width="3.7109375" style="0" customWidth="1"/>
  </cols>
  <sheetData>
    <row r="1" spans="1:80" ht="12.75">
      <c r="A1" s="5"/>
      <c r="B1" s="5"/>
      <c r="C1" s="5"/>
      <c r="D1" s="5"/>
      <c r="E1" s="5"/>
      <c r="F1" s="5"/>
      <c r="G1" s="5"/>
      <c r="H1" s="5"/>
      <c r="I1" s="6"/>
      <c r="J1" s="5"/>
      <c r="K1" s="5"/>
      <c r="L1" s="5">
        <v>2</v>
      </c>
      <c r="M1" s="5">
        <v>1</v>
      </c>
      <c r="N1" s="5"/>
      <c r="O1" s="5"/>
      <c r="P1" s="5"/>
      <c r="Q1" s="5"/>
      <c r="R1" s="5"/>
      <c r="S1" s="5"/>
      <c r="T1" s="5"/>
      <c r="U1" s="5"/>
      <c r="V1" s="5"/>
      <c r="W1" s="5"/>
      <c r="X1" s="5">
        <v>1</v>
      </c>
      <c r="Y1" s="5">
        <v>0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>
        <v>0</v>
      </c>
      <c r="AK1" s="5">
        <v>9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>
        <v>9</v>
      </c>
      <c r="AW1" s="5">
        <v>8</v>
      </c>
      <c r="AX1" s="5"/>
      <c r="AY1" s="5"/>
      <c r="AZ1" s="5"/>
      <c r="BA1" s="5"/>
      <c r="BB1" s="5"/>
      <c r="BC1" s="5"/>
      <c r="BD1" s="5"/>
      <c r="BE1" s="5"/>
      <c r="BF1" s="5"/>
      <c r="BG1" s="5"/>
      <c r="BH1" s="5">
        <v>8</v>
      </c>
      <c r="BI1" s="5">
        <v>7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>
        <v>7</v>
      </c>
      <c r="BU1" s="5">
        <v>6</v>
      </c>
      <c r="BV1" s="5"/>
      <c r="BW1" s="5"/>
      <c r="BX1" s="5"/>
      <c r="BY1" s="5"/>
      <c r="BZ1" s="5"/>
      <c r="CA1" s="5"/>
      <c r="CB1" s="5"/>
    </row>
    <row r="2" spans="1:80" ht="12.75">
      <c r="A2" s="5"/>
      <c r="B2" s="5"/>
      <c r="C2" s="5"/>
      <c r="D2" s="5"/>
      <c r="E2" s="5"/>
      <c r="F2" s="5"/>
      <c r="G2" s="5"/>
      <c r="H2" s="5"/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30</v>
      </c>
      <c r="T2" s="5" t="s">
        <v>31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20</v>
      </c>
      <c r="AH2" s="5" t="s">
        <v>21</v>
      </c>
      <c r="AI2" s="5" t="s">
        <v>22</v>
      </c>
      <c r="AJ2" s="5" t="s">
        <v>23</v>
      </c>
      <c r="AK2" s="5" t="s">
        <v>24</v>
      </c>
      <c r="AL2" s="5" t="s">
        <v>25</v>
      </c>
      <c r="AM2" s="5" t="s">
        <v>26</v>
      </c>
      <c r="AN2" s="5" t="s">
        <v>27</v>
      </c>
      <c r="AO2" s="5" t="s">
        <v>28</v>
      </c>
      <c r="AP2" s="5" t="s">
        <v>29</v>
      </c>
      <c r="AQ2" s="5" t="s">
        <v>30</v>
      </c>
      <c r="AR2" s="5" t="s">
        <v>31</v>
      </c>
      <c r="AS2" s="5" t="s">
        <v>20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25</v>
      </c>
      <c r="AY2" s="5" t="s">
        <v>26</v>
      </c>
      <c r="AZ2" s="5" t="s">
        <v>27</v>
      </c>
      <c r="BA2" s="5" t="s">
        <v>28</v>
      </c>
      <c r="BB2" s="5" t="s">
        <v>29</v>
      </c>
      <c r="BC2" s="5" t="s">
        <v>30</v>
      </c>
      <c r="BD2" s="5" t="s">
        <v>31</v>
      </c>
      <c r="BE2" s="5" t="s">
        <v>20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25</v>
      </c>
      <c r="BK2" s="5" t="s">
        <v>26</v>
      </c>
      <c r="BL2" s="5" t="s">
        <v>27</v>
      </c>
      <c r="BM2" s="5" t="s">
        <v>28</v>
      </c>
      <c r="BN2" s="5" t="s">
        <v>29</v>
      </c>
      <c r="BO2" s="5" t="s">
        <v>30</v>
      </c>
      <c r="BP2" s="5" t="s">
        <v>31</v>
      </c>
      <c r="BQ2" s="5" t="s">
        <v>20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25</v>
      </c>
      <c r="BW2" s="5" t="s">
        <v>26</v>
      </c>
      <c r="BX2" s="5" t="s">
        <v>27</v>
      </c>
      <c r="BY2" s="5" t="s">
        <v>28</v>
      </c>
      <c r="BZ2" s="5" t="s">
        <v>29</v>
      </c>
      <c r="CA2" s="5" t="s">
        <v>30</v>
      </c>
      <c r="CB2" s="5" t="s">
        <v>31</v>
      </c>
    </row>
    <row r="3" spans="1:80" ht="12.75">
      <c r="A3" s="5" t="s">
        <v>0</v>
      </c>
      <c r="B3" s="7">
        <v>36965</v>
      </c>
      <c r="C3" s="7">
        <v>37118</v>
      </c>
      <c r="D3" s="8">
        <f>DAYS360(B3,C3)</f>
        <v>150</v>
      </c>
      <c r="E3" s="9">
        <f>D3/7*5*0.748*8</f>
        <v>641.1428571428571</v>
      </c>
      <c r="F3" s="10">
        <v>0.2</v>
      </c>
      <c r="G3" s="9">
        <f>E3*F3</f>
        <v>128.22857142857143</v>
      </c>
      <c r="H3" s="5"/>
      <c r="I3" s="5"/>
      <c r="J3" s="5"/>
      <c r="K3" s="5"/>
      <c r="L3" s="5"/>
      <c r="M3" s="5"/>
      <c r="N3" s="5"/>
      <c r="O3" s="5"/>
      <c r="P3" s="5"/>
      <c r="Q3" s="5">
        <v>20</v>
      </c>
      <c r="R3" s="5">
        <v>20</v>
      </c>
      <c r="S3" s="5">
        <v>20</v>
      </c>
      <c r="T3" s="5">
        <v>20</v>
      </c>
      <c r="U3" s="5">
        <v>20</v>
      </c>
      <c r="V3" s="5">
        <v>20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0" ht="12.75">
      <c r="A4" s="5" t="s">
        <v>6</v>
      </c>
      <c r="B4" s="7">
        <v>36982</v>
      </c>
      <c r="C4" s="7">
        <v>37342</v>
      </c>
      <c r="D4" s="8">
        <f aca="true" t="shared" si="0" ref="D4:D17">DAYS360(B4,C4)</f>
        <v>356</v>
      </c>
      <c r="E4" s="9">
        <f aca="true" t="shared" si="1" ref="E4:E17">D4/7*5*0.748*8</f>
        <v>1521.6457142857141</v>
      </c>
      <c r="F4" s="10">
        <v>0.3</v>
      </c>
      <c r="G4" s="9">
        <f aca="true" t="shared" si="2" ref="G4:G17">E4*F4</f>
        <v>456.49371428571425</v>
      </c>
      <c r="H4" s="5"/>
      <c r="I4" s="5"/>
      <c r="J4" s="5">
        <v>30</v>
      </c>
      <c r="K4" s="5">
        <v>30</v>
      </c>
      <c r="L4" s="5">
        <v>30</v>
      </c>
      <c r="M4" s="5">
        <v>30</v>
      </c>
      <c r="N4" s="5">
        <v>30</v>
      </c>
      <c r="O4" s="5">
        <v>30</v>
      </c>
      <c r="P4" s="5">
        <v>30</v>
      </c>
      <c r="Q4" s="5">
        <v>30</v>
      </c>
      <c r="R4" s="5">
        <v>30</v>
      </c>
      <c r="S4" s="5">
        <v>30</v>
      </c>
      <c r="T4" s="5">
        <v>30</v>
      </c>
      <c r="U4" s="5">
        <v>30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0" ht="12.75">
      <c r="A5" s="5" t="s">
        <v>7</v>
      </c>
      <c r="B5" s="7">
        <v>37302</v>
      </c>
      <c r="C5" s="7">
        <v>37370</v>
      </c>
      <c r="D5" s="8">
        <f t="shared" si="0"/>
        <v>69</v>
      </c>
      <c r="E5" s="9">
        <f t="shared" si="1"/>
        <v>294.9257142857143</v>
      </c>
      <c r="F5" s="10">
        <v>0.2</v>
      </c>
      <c r="G5" s="9">
        <f t="shared" si="2"/>
        <v>58.98514285714287</v>
      </c>
      <c r="H5" s="5"/>
      <c r="I5" s="5">
        <v>20</v>
      </c>
      <c r="J5" s="5">
        <v>20</v>
      </c>
      <c r="K5" s="5">
        <v>20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2.75">
      <c r="A6" s="5" t="s">
        <v>8</v>
      </c>
      <c r="B6" s="7">
        <v>37261</v>
      </c>
      <c r="C6" s="7">
        <v>37276</v>
      </c>
      <c r="D6" s="8">
        <f t="shared" si="0"/>
        <v>15</v>
      </c>
      <c r="E6" s="9">
        <f t="shared" si="1"/>
        <v>64.11428571428571</v>
      </c>
      <c r="F6" s="10">
        <v>0.25</v>
      </c>
      <c r="G6" s="9">
        <f t="shared" si="2"/>
        <v>16.02857142857143</v>
      </c>
      <c r="H6" s="5"/>
      <c r="I6" s="5"/>
      <c r="J6" s="5"/>
      <c r="K6" s="5"/>
      <c r="L6" s="5">
        <v>25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12.75">
      <c r="A7" s="5" t="s">
        <v>9</v>
      </c>
      <c r="B7" s="7">
        <v>36983</v>
      </c>
      <c r="C7" s="7">
        <v>37118</v>
      </c>
      <c r="D7" s="8">
        <f t="shared" si="0"/>
        <v>133</v>
      </c>
      <c r="E7" s="9">
        <f t="shared" si="1"/>
        <v>568.48</v>
      </c>
      <c r="F7" s="10">
        <v>0.2</v>
      </c>
      <c r="G7" s="9">
        <f t="shared" si="2"/>
        <v>113.69600000000001</v>
      </c>
      <c r="H7" s="5"/>
      <c r="I7" s="5"/>
      <c r="J7" s="5"/>
      <c r="K7" s="5"/>
      <c r="L7" s="5"/>
      <c r="M7" s="5"/>
      <c r="N7" s="5"/>
      <c r="O7" s="5"/>
      <c r="P7" s="5"/>
      <c r="Q7" s="5">
        <v>20</v>
      </c>
      <c r="R7" s="5">
        <v>20</v>
      </c>
      <c r="S7" s="5">
        <v>20</v>
      </c>
      <c r="T7" s="5">
        <v>20</v>
      </c>
      <c r="U7" s="5">
        <v>20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ht="12.75">
      <c r="A8" s="5" t="s">
        <v>10</v>
      </c>
      <c r="B8" s="7">
        <v>37302</v>
      </c>
      <c r="C8" s="7">
        <v>37361</v>
      </c>
      <c r="D8" s="8">
        <f t="shared" si="0"/>
        <v>60</v>
      </c>
      <c r="E8" s="9">
        <f t="shared" si="1"/>
        <v>256.45714285714286</v>
      </c>
      <c r="F8" s="10">
        <v>0.15</v>
      </c>
      <c r="G8" s="9">
        <f t="shared" si="2"/>
        <v>38.46857142857143</v>
      </c>
      <c r="H8" s="5"/>
      <c r="I8" s="5">
        <v>15</v>
      </c>
      <c r="J8" s="5">
        <v>15</v>
      </c>
      <c r="K8" s="5">
        <v>15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2.75">
      <c r="A9" s="5" t="s">
        <v>11</v>
      </c>
      <c r="B9" s="7">
        <v>37087</v>
      </c>
      <c r="C9" s="7">
        <v>37370</v>
      </c>
      <c r="D9" s="8">
        <f>DAYS360(B9,C9)</f>
        <v>279</v>
      </c>
      <c r="E9" s="9">
        <f t="shared" si="1"/>
        <v>1192.5257142857142</v>
      </c>
      <c r="F9" s="10">
        <v>0.1</v>
      </c>
      <c r="G9" s="9">
        <f t="shared" si="2"/>
        <v>119.25257142857143</v>
      </c>
      <c r="H9" s="5"/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10</v>
      </c>
      <c r="P9" s="5">
        <v>10</v>
      </c>
      <c r="Q9" s="5">
        <v>10</v>
      </c>
      <c r="R9" s="5">
        <v>10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ht="12.75">
      <c r="A10" s="5" t="s">
        <v>12</v>
      </c>
      <c r="B10" s="7">
        <v>37087</v>
      </c>
      <c r="C10" s="7">
        <v>37370</v>
      </c>
      <c r="D10" s="8">
        <f>DAYS360(B10,C10)</f>
        <v>279</v>
      </c>
      <c r="E10" s="9">
        <f t="shared" si="1"/>
        <v>1192.5257142857142</v>
      </c>
      <c r="F10" s="10">
        <v>0.1</v>
      </c>
      <c r="G10" s="9">
        <f t="shared" si="2"/>
        <v>119.25257142857143</v>
      </c>
      <c r="H10" s="5"/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5">
        <v>10</v>
      </c>
      <c r="O10" s="5">
        <v>10</v>
      </c>
      <c r="P10" s="5">
        <v>10</v>
      </c>
      <c r="Q10" s="5">
        <v>10</v>
      </c>
      <c r="R10" s="5">
        <v>10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12.75">
      <c r="A11" s="5" t="s">
        <v>13</v>
      </c>
      <c r="B11" s="7">
        <v>36965</v>
      </c>
      <c r="C11" s="7">
        <v>37240</v>
      </c>
      <c r="D11" s="8">
        <f t="shared" si="0"/>
        <v>270</v>
      </c>
      <c r="E11" s="9">
        <f t="shared" si="1"/>
        <v>1154.0571428571427</v>
      </c>
      <c r="F11" s="10">
        <v>0.2</v>
      </c>
      <c r="G11" s="9">
        <f t="shared" si="2"/>
        <v>230.81142857142856</v>
      </c>
      <c r="H11" s="5"/>
      <c r="I11" s="5"/>
      <c r="J11" s="5"/>
      <c r="K11" s="5"/>
      <c r="L11" s="5"/>
      <c r="M11" s="5">
        <v>20</v>
      </c>
      <c r="N11" s="5">
        <v>20</v>
      </c>
      <c r="O11" s="5">
        <v>20</v>
      </c>
      <c r="P11" s="5">
        <v>20</v>
      </c>
      <c r="Q11" s="5">
        <v>20</v>
      </c>
      <c r="R11" s="5">
        <v>20</v>
      </c>
      <c r="S11" s="5">
        <v>20</v>
      </c>
      <c r="T11" s="5">
        <v>20</v>
      </c>
      <c r="U11" s="5">
        <v>20</v>
      </c>
      <c r="V11" s="5">
        <v>20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ht="12.75">
      <c r="A12" s="5" t="s">
        <v>14</v>
      </c>
      <c r="B12" s="7">
        <v>37319</v>
      </c>
      <c r="C12" s="7">
        <v>37370</v>
      </c>
      <c r="D12" s="8">
        <f t="shared" si="0"/>
        <v>50</v>
      </c>
      <c r="E12" s="9">
        <f t="shared" si="1"/>
        <v>213.71428571428572</v>
      </c>
      <c r="F12" s="10">
        <v>0.3</v>
      </c>
      <c r="G12" s="9">
        <f t="shared" si="2"/>
        <v>64.11428571428571</v>
      </c>
      <c r="H12" s="5"/>
      <c r="I12" s="5">
        <v>30</v>
      </c>
      <c r="J12" s="5">
        <v>30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12.75">
      <c r="A13" s="5" t="s">
        <v>15</v>
      </c>
      <c r="B13" s="7">
        <v>36845</v>
      </c>
      <c r="C13" s="7">
        <v>36970</v>
      </c>
      <c r="D13" s="8">
        <f t="shared" si="0"/>
        <v>125</v>
      </c>
      <c r="E13" s="9">
        <f t="shared" si="1"/>
        <v>534.2857142857143</v>
      </c>
      <c r="F13" s="10">
        <v>0.5</v>
      </c>
      <c r="G13" s="9">
        <f t="shared" si="2"/>
        <v>267.14285714285717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50</v>
      </c>
      <c r="W13" s="5">
        <v>50</v>
      </c>
      <c r="X13" s="5">
        <v>50</v>
      </c>
      <c r="Y13" s="5">
        <v>50</v>
      </c>
      <c r="Z13" s="5">
        <v>50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12.75">
      <c r="A14" s="5" t="s">
        <v>16</v>
      </c>
      <c r="B14" s="7">
        <v>36566</v>
      </c>
      <c r="C14" s="7">
        <v>36707</v>
      </c>
      <c r="D14" s="8">
        <f t="shared" si="0"/>
        <v>140</v>
      </c>
      <c r="E14" s="9">
        <f t="shared" si="1"/>
        <v>598.4</v>
      </c>
      <c r="F14" s="10">
        <v>0.75</v>
      </c>
      <c r="G14" s="9">
        <f t="shared" si="2"/>
        <v>448.79999999999995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v>75</v>
      </c>
      <c r="AF14" s="5">
        <v>75</v>
      </c>
      <c r="AG14" s="5">
        <v>75</v>
      </c>
      <c r="AH14" s="5">
        <v>75</v>
      </c>
      <c r="AI14" s="5">
        <v>75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12.75">
      <c r="A15" s="5" t="s">
        <v>17</v>
      </c>
      <c r="B15" s="7">
        <v>36423</v>
      </c>
      <c r="C15" s="7">
        <v>36556</v>
      </c>
      <c r="D15" s="8">
        <f t="shared" si="0"/>
        <v>131</v>
      </c>
      <c r="E15" s="9">
        <f t="shared" si="1"/>
        <v>559.9314285714287</v>
      </c>
      <c r="F15" s="10">
        <v>0.85</v>
      </c>
      <c r="G15" s="9">
        <f t="shared" si="2"/>
        <v>475.94171428571434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85</v>
      </c>
      <c r="AK15" s="5">
        <v>85</v>
      </c>
      <c r="AL15" s="5">
        <v>85</v>
      </c>
      <c r="AM15" s="5">
        <v>85</v>
      </c>
      <c r="AN15" s="5">
        <v>85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ht="12.75">
      <c r="A16" s="5" t="s">
        <v>18</v>
      </c>
      <c r="B16" s="7">
        <v>36982</v>
      </c>
      <c r="C16" s="7">
        <v>37247</v>
      </c>
      <c r="D16" s="8">
        <f t="shared" si="0"/>
        <v>261</v>
      </c>
      <c r="E16" s="9">
        <f t="shared" si="1"/>
        <v>1115.5885714285714</v>
      </c>
      <c r="F16" s="10">
        <v>0.15</v>
      </c>
      <c r="G16" s="9">
        <f t="shared" si="2"/>
        <v>167.33828571428572</v>
      </c>
      <c r="H16" s="5"/>
      <c r="I16" s="5"/>
      <c r="J16" s="5"/>
      <c r="K16" s="5"/>
      <c r="L16" s="5"/>
      <c r="M16" s="5">
        <v>15</v>
      </c>
      <c r="N16" s="5">
        <v>15</v>
      </c>
      <c r="O16" s="5">
        <v>15</v>
      </c>
      <c r="P16" s="5">
        <v>15</v>
      </c>
      <c r="Q16" s="5">
        <v>15</v>
      </c>
      <c r="R16" s="5">
        <v>15</v>
      </c>
      <c r="S16" s="5">
        <v>15</v>
      </c>
      <c r="T16" s="5">
        <v>15</v>
      </c>
      <c r="U16" s="5">
        <v>15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12.75">
      <c r="A17" s="5" t="s">
        <v>19</v>
      </c>
      <c r="B17" s="7">
        <v>36012</v>
      </c>
      <c r="C17" s="7">
        <v>36206</v>
      </c>
      <c r="D17" s="8">
        <f t="shared" si="0"/>
        <v>190</v>
      </c>
      <c r="E17" s="9">
        <f t="shared" si="1"/>
        <v>812.1142857142858</v>
      </c>
      <c r="F17" s="10">
        <v>0.4</v>
      </c>
      <c r="G17" s="9">
        <f t="shared" si="2"/>
        <v>324.84571428571434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40</v>
      </c>
      <c r="AV17" s="5">
        <v>40</v>
      </c>
      <c r="AW17" s="5">
        <v>40</v>
      </c>
      <c r="AX17" s="5">
        <v>40</v>
      </c>
      <c r="AY17" s="5">
        <v>40</v>
      </c>
      <c r="AZ17" s="5">
        <v>40</v>
      </c>
      <c r="BA17" s="5">
        <v>40</v>
      </c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ht="12.75">
      <c r="A22" s="5"/>
      <c r="B22" s="5"/>
      <c r="C22" s="5"/>
      <c r="D22" s="5"/>
      <c r="E22" s="5"/>
      <c r="F22" s="5"/>
      <c r="G22" s="5"/>
      <c r="H22" s="5"/>
      <c r="I22" s="5">
        <f aca="true" t="shared" si="3" ref="I22:Z22">SUM(I3:I21)</f>
        <v>85</v>
      </c>
      <c r="J22" s="5">
        <f t="shared" si="3"/>
        <v>115</v>
      </c>
      <c r="K22" s="5">
        <f t="shared" si="3"/>
        <v>85</v>
      </c>
      <c r="L22" s="5">
        <f t="shared" si="3"/>
        <v>75</v>
      </c>
      <c r="M22" s="5">
        <f t="shared" si="3"/>
        <v>85</v>
      </c>
      <c r="N22" s="5">
        <f t="shared" si="3"/>
        <v>85</v>
      </c>
      <c r="O22" s="5">
        <f t="shared" si="3"/>
        <v>85</v>
      </c>
      <c r="P22" s="5">
        <f t="shared" si="3"/>
        <v>85</v>
      </c>
      <c r="Q22" s="5">
        <f t="shared" si="3"/>
        <v>125</v>
      </c>
      <c r="R22" s="5">
        <f t="shared" si="3"/>
        <v>125</v>
      </c>
      <c r="S22" s="5">
        <f t="shared" si="3"/>
        <v>105</v>
      </c>
      <c r="T22" s="5">
        <f t="shared" si="3"/>
        <v>105</v>
      </c>
      <c r="U22" s="5">
        <f t="shared" si="3"/>
        <v>105</v>
      </c>
      <c r="V22" s="5">
        <f t="shared" si="3"/>
        <v>90</v>
      </c>
      <c r="W22" s="5">
        <f t="shared" si="3"/>
        <v>50</v>
      </c>
      <c r="X22" s="5">
        <f t="shared" si="3"/>
        <v>50</v>
      </c>
      <c r="Y22" s="5">
        <f t="shared" si="3"/>
        <v>50</v>
      </c>
      <c r="Z22" s="5">
        <f t="shared" si="3"/>
        <v>50</v>
      </c>
      <c r="AA22" s="5"/>
      <c r="AB22" s="5"/>
      <c r="AC22" s="5"/>
      <c r="AD22" s="5"/>
      <c r="AE22" s="5">
        <f aca="true" t="shared" si="4" ref="AE22:AN22">SUM(AE3:AE21)</f>
        <v>75</v>
      </c>
      <c r="AF22" s="5">
        <f t="shared" si="4"/>
        <v>75</v>
      </c>
      <c r="AG22" s="5">
        <f t="shared" si="4"/>
        <v>75</v>
      </c>
      <c r="AH22" s="5">
        <f t="shared" si="4"/>
        <v>75</v>
      </c>
      <c r="AI22" s="5">
        <f t="shared" si="4"/>
        <v>75</v>
      </c>
      <c r="AJ22" s="5">
        <f t="shared" si="4"/>
        <v>85</v>
      </c>
      <c r="AK22" s="5">
        <f t="shared" si="4"/>
        <v>85</v>
      </c>
      <c r="AL22" s="5">
        <f t="shared" si="4"/>
        <v>85</v>
      </c>
      <c r="AM22" s="5">
        <f t="shared" si="4"/>
        <v>85</v>
      </c>
      <c r="AN22" s="5">
        <f t="shared" si="4"/>
        <v>85</v>
      </c>
      <c r="AO22" s="5"/>
      <c r="AP22" s="5"/>
      <c r="AQ22" s="5"/>
      <c r="AR22" s="5"/>
      <c r="AS22" s="5"/>
      <c r="AT22" s="5"/>
      <c r="AU22" s="5">
        <f aca="true" t="shared" si="5" ref="AU22:BA22">SUM(AU3:AU21)</f>
        <v>40</v>
      </c>
      <c r="AV22" s="5">
        <f t="shared" si="5"/>
        <v>40</v>
      </c>
      <c r="AW22" s="5">
        <f t="shared" si="5"/>
        <v>40</v>
      </c>
      <c r="AX22" s="5">
        <f t="shared" si="5"/>
        <v>40</v>
      </c>
      <c r="AY22" s="5">
        <f t="shared" si="5"/>
        <v>40</v>
      </c>
      <c r="AZ22" s="5">
        <f t="shared" si="5"/>
        <v>40</v>
      </c>
      <c r="BA22" s="5">
        <f t="shared" si="5"/>
        <v>40</v>
      </c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4" ht="12.75">
      <c r="U24">
        <f>AVERAGE(I22:U22)</f>
        <v>97.3076923076923</v>
      </c>
    </row>
  </sheetData>
  <sheetProtection/>
  <printOptions/>
  <pageMargins left="0.33" right="0.5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BGreen</dc:creator>
  <cp:keywords/>
  <dc:description/>
  <cp:lastModifiedBy>M</cp:lastModifiedBy>
  <cp:lastPrinted>2009-12-08T14:02:00Z</cp:lastPrinted>
  <dcterms:created xsi:type="dcterms:W3CDTF">2002-04-24T21:19:46Z</dcterms:created>
  <dcterms:modified xsi:type="dcterms:W3CDTF">2016-01-09T15:49:59Z</dcterms:modified>
  <cp:category/>
  <cp:version/>
  <cp:contentType/>
  <cp:contentStatus/>
</cp:coreProperties>
</file>